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ediamb\CILMA\NOU CILMA\Programa_actuació_2022\Gimcana\Miniplec\DEFINITIU\"/>
    </mc:Choice>
  </mc:AlternateContent>
  <bookViews>
    <workbookView xWindow="0" yWindow="0" windowWidth="28800" windowHeight="114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4" i="1" l="1"/>
  <c r="E13" i="1"/>
  <c r="E12" i="1"/>
  <c r="E21" i="1" l="1"/>
  <c r="E11" i="1"/>
  <c r="E7" i="1"/>
  <c r="E6" i="1"/>
  <c r="E5" i="1"/>
  <c r="E15" i="1" l="1"/>
  <c r="E8" i="1"/>
  <c r="E23" i="1" l="1"/>
</calcChain>
</file>

<file path=xl/sharedStrings.xml><?xml version="1.0" encoding="utf-8"?>
<sst xmlns="http://schemas.openxmlformats.org/spreadsheetml/2006/main" count="42" uniqueCount="40">
  <si>
    <t>FACTORS D'EMISSIÓ DEL TRANSPORT</t>
  </si>
  <si>
    <t>CONSUM ANUAL DE GAS (kWh/any):</t>
  </si>
  <si>
    <t>Km anuals</t>
  </si>
  <si>
    <t>KILÒMETRES ANUALS AUTOBÚS URBÀ (km x passatger/any):</t>
  </si>
  <si>
    <t>KILÒMETRES ANUALS AVIÓ (km x passatger/any):</t>
  </si>
  <si>
    <t>FACTORS D'EMISSIÓ DE L'HABITATGE</t>
  </si>
  <si>
    <t>KILÒMETRES ANUALS FETS AMB UN VEHICLE DE GASOIL/BENZINA</t>
  </si>
  <si>
    <t xml:space="preserve">NO RECICLO ELS RESIDUS </t>
  </si>
  <si>
    <t>RECICLO ELS RESIDUS I EN GENERO COM LA MITJANA</t>
  </si>
  <si>
    <t>KILÒMETRES ANUALS TREN  (km x passatger/any):</t>
  </si>
  <si>
    <r>
      <t>DADES TOTALS HABITATGE (Kg DE CO</t>
    </r>
    <r>
      <rPr>
        <vertAlign val="subscript"/>
        <sz val="20"/>
        <color theme="0"/>
        <rFont val="Calibri"/>
        <family val="2"/>
        <scheme val="minor"/>
      </rPr>
      <t>2</t>
    </r>
    <r>
      <rPr>
        <sz val="20"/>
        <color theme="0"/>
        <rFont val="Calibri"/>
        <family val="2"/>
        <scheme val="minor"/>
      </rPr>
      <t xml:space="preserve"> anuals)</t>
    </r>
  </si>
  <si>
    <r>
      <t>EMISSIONS DE CO</t>
    </r>
    <r>
      <rPr>
        <vertAlign val="subscript"/>
        <sz val="20"/>
        <color theme="0"/>
        <rFont val="Calibri"/>
        <family val="2"/>
        <scheme val="minor"/>
      </rPr>
      <t>2</t>
    </r>
    <r>
      <rPr>
        <sz val="20"/>
        <color theme="0"/>
        <rFont val="Calibri"/>
        <family val="2"/>
        <scheme val="minor"/>
      </rPr>
      <t xml:space="preserve"> anuals (kg)</t>
    </r>
  </si>
  <si>
    <r>
      <t>EMISSIONS DE CO</t>
    </r>
    <r>
      <rPr>
        <b/>
        <vertAlign val="subscript"/>
        <sz val="26"/>
        <color theme="0"/>
        <rFont val="Calibri"/>
        <family val="2"/>
        <scheme val="minor"/>
      </rPr>
      <t>2</t>
    </r>
    <r>
      <rPr>
        <b/>
        <sz val="26"/>
        <color theme="0"/>
        <rFont val="Calibri"/>
        <family val="2"/>
        <scheme val="minor"/>
      </rPr>
      <t xml:space="preserve"> ANUALS: HABITATGE</t>
    </r>
  </si>
  <si>
    <r>
      <t>DADES TOTALS TRANSPORT (Kg DE CO</t>
    </r>
    <r>
      <rPr>
        <vertAlign val="subscript"/>
        <sz val="20"/>
        <color theme="0"/>
        <rFont val="Calibri"/>
        <family val="2"/>
        <scheme val="minor"/>
      </rPr>
      <t>2</t>
    </r>
    <r>
      <rPr>
        <sz val="20"/>
        <color theme="0"/>
        <rFont val="Calibri"/>
        <family val="2"/>
        <scheme val="minor"/>
      </rPr>
      <t xml:space="preserve"> anuals)</t>
    </r>
  </si>
  <si>
    <r>
      <t>Mix elèctric 2021 (kg de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/kWh):</t>
    </r>
  </si>
  <si>
    <r>
      <t>Gas (kg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/kWh):</t>
    </r>
  </si>
  <si>
    <r>
      <t>Gasoil (kg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/litre):</t>
    </r>
  </si>
  <si>
    <r>
      <t>EMISSIONS DE CO</t>
    </r>
    <r>
      <rPr>
        <b/>
        <vertAlign val="subscript"/>
        <sz val="26"/>
        <color theme="0"/>
        <rFont val="Calibri"/>
        <family val="2"/>
        <scheme val="minor"/>
      </rPr>
      <t>2</t>
    </r>
    <r>
      <rPr>
        <b/>
        <sz val="26"/>
        <color theme="0"/>
        <rFont val="Calibri"/>
        <family val="2"/>
        <scheme val="minor"/>
      </rPr>
      <t xml:space="preserve"> ANUALS: MOBILITAT</t>
    </r>
  </si>
  <si>
    <r>
      <t>EMISSIONS DE CO</t>
    </r>
    <r>
      <rPr>
        <b/>
        <vertAlign val="subscript"/>
        <sz val="26"/>
        <color theme="0"/>
        <rFont val="Calibri"/>
        <family val="2"/>
        <scheme val="minor"/>
      </rPr>
      <t>2</t>
    </r>
    <r>
      <rPr>
        <b/>
        <sz val="26"/>
        <color theme="0"/>
        <rFont val="Calibri"/>
        <family val="2"/>
        <scheme val="minor"/>
      </rPr>
      <t xml:space="preserve"> ANUALS: RESIDUS DOMÈSTICS</t>
    </r>
  </si>
  <si>
    <r>
      <t>DADES TOTALS RESIDUS        (Kg DE CO</t>
    </r>
    <r>
      <rPr>
        <vertAlign val="subscript"/>
        <sz val="20"/>
        <color theme="0"/>
        <rFont val="Calibri"/>
        <family val="2"/>
        <scheme val="minor"/>
      </rPr>
      <t>2</t>
    </r>
    <r>
      <rPr>
        <sz val="20"/>
        <color theme="0"/>
        <rFont val="Calibri"/>
        <family val="2"/>
        <scheme val="minor"/>
      </rPr>
      <t xml:space="preserve"> anuals)</t>
    </r>
  </si>
  <si>
    <r>
      <t>EMISSIONS TOTALS ANUALS DE CO</t>
    </r>
    <r>
      <rPr>
        <b/>
        <vertAlign val="subscript"/>
        <sz val="26"/>
        <color theme="0"/>
        <rFont val="Calibri"/>
        <family val="2"/>
        <scheme val="minor"/>
      </rPr>
      <t>2</t>
    </r>
    <r>
      <rPr>
        <b/>
        <sz val="26"/>
        <color theme="0"/>
        <rFont val="Calibri"/>
        <family val="2"/>
        <scheme val="minor"/>
      </rPr>
      <t xml:space="preserve"> (Kg)</t>
    </r>
  </si>
  <si>
    <t>FACTORS D'EMISSIÓ DELS RESIDUS DOMÈSTICS</t>
  </si>
  <si>
    <r>
      <t>CALCULADORA DE LES EMISSIONS DE CO</t>
    </r>
    <r>
      <rPr>
        <b/>
        <vertAlign val="subscript"/>
        <sz val="36"/>
        <color theme="9" tint="-0.499984740745262"/>
        <rFont val="Calibri"/>
        <family val="2"/>
        <scheme val="minor"/>
      </rPr>
      <t>2</t>
    </r>
  </si>
  <si>
    <r>
      <rPr>
        <b/>
        <sz val="14"/>
        <color theme="1"/>
        <rFont val="Calibri"/>
        <family val="2"/>
        <scheme val="minor"/>
      </rPr>
      <t>FONT  DE LES DADES D'HABITATGE:</t>
    </r>
    <r>
      <rPr>
        <sz val="14"/>
        <color theme="1"/>
        <rFont val="Calibri"/>
        <family val="2"/>
        <scheme val="minor"/>
      </rPr>
      <t xml:space="preserve"> Guia de càlcul d’emissions de gasos amb efecte d’hivernacle (Versió juny 2022). Generalitat de Catalunya, departament d'acció climàtica.</t>
    </r>
  </si>
  <si>
    <t>Consum energètic de l'habitatge</t>
  </si>
  <si>
    <t>CONSUM ANUAL DE GASOIL PER A CALEFACCIÓ (litres/any):</t>
  </si>
  <si>
    <t>Consum del cotxe (litres/100 km)</t>
  </si>
  <si>
    <r>
      <t>Mitjana gasoil/benzina (kg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/litre)</t>
    </r>
  </si>
  <si>
    <r>
      <t>Autobús urbà: g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/passatger x km</t>
    </r>
  </si>
  <si>
    <r>
      <t>Tren: g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/passatger x km</t>
    </r>
  </si>
  <si>
    <t>Avió: g de CO2/passatger x km</t>
  </si>
  <si>
    <t>CONSUM ANUAL D'ELECTRICITAT (kWh/any):</t>
  </si>
  <si>
    <t>Nombre de persones de la família</t>
  </si>
  <si>
    <r>
      <t xml:space="preserve">RECICLO ELS RESIDUS I EN GENERO MENYS QUE LES FAMÍLIES MITJANES </t>
    </r>
    <r>
      <rPr>
        <sz val="16"/>
        <color theme="1"/>
        <rFont val="Calibri (Cuerpo)"/>
      </rPr>
      <t>(bossa reutilitzable per anar a comprar, productes a granel sempre que puc, trio els productes menys envasats, envasos retornables, etc.)</t>
    </r>
  </si>
  <si>
    <t>Kg de residus municipals per habitant i any (mitjana):</t>
  </si>
  <si>
    <t>Kg de residus per habitant i any (menys que la mitjana):</t>
  </si>
  <si>
    <r>
      <t>Residu domèstics: N</t>
    </r>
    <r>
      <rPr>
        <b/>
        <sz val="14"/>
        <color theme="1"/>
        <rFont val="Calibri (Cuerpo)"/>
      </rPr>
      <t>o es fa la recollida selectiva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(kg de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eq/kg residu)</t>
    </r>
  </si>
  <si>
    <r>
      <t>Residu domèstics:</t>
    </r>
    <r>
      <rPr>
        <b/>
        <sz val="14"/>
        <color theme="1"/>
        <rFont val="Calibri"/>
        <family val="2"/>
        <scheme val="minor"/>
      </rPr>
      <t xml:space="preserve"> E</t>
    </r>
    <r>
      <rPr>
        <b/>
        <sz val="14"/>
        <color theme="1"/>
        <rFont val="Calibri (Cuerpo)"/>
      </rPr>
      <t xml:space="preserve">s fa la recollida selectiva </t>
    </r>
    <r>
      <rPr>
        <sz val="14"/>
        <color theme="1"/>
        <rFont val="Calibri"/>
        <family val="2"/>
        <scheme val="minor"/>
      </rPr>
      <t>(kg de 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eq/kg residu)</t>
    </r>
  </si>
  <si>
    <r>
      <rPr>
        <b/>
        <sz val="14"/>
        <color theme="1"/>
        <rFont val="Calibri"/>
        <family val="2"/>
        <scheme val="minor"/>
      </rPr>
      <t>FONT DE LES DADES DE RESIDUS:</t>
    </r>
    <r>
      <rPr>
        <sz val="14"/>
        <color theme="1"/>
        <rFont val="Calibri"/>
        <family val="2"/>
        <scheme val="minor"/>
      </rPr>
      <t xml:space="preserve"> Agència de residus de Catalunya. Guia "Càlcul de les emissions de GEH derivades de la gestió dels residus municipals" (versió: febrer 2022)</t>
    </r>
  </si>
  <si>
    <r>
      <rPr>
        <b/>
        <sz val="14"/>
        <color theme="1"/>
        <rFont val="Calibri"/>
        <family val="2"/>
        <scheme val="minor"/>
      </rPr>
      <t>FONT  DE LES DADES D'ENERGIA:</t>
    </r>
    <r>
      <rPr>
        <sz val="14"/>
        <color theme="1"/>
        <rFont val="Calibri"/>
        <family val="2"/>
        <scheme val="minor"/>
      </rPr>
      <t xml:space="preserve"> Guia de càlcul d’emissions de gasos amb efecte d’hivernacle (Versió juny 2022). Generalitat de Catalunya, departament d'acció climàtica. Calculadora d’emissions de CO2 de la ICAO.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</si>
</sst>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g&quot;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vertAlign val="subscript"/>
      <sz val="2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vertAlign val="subscript"/>
      <sz val="2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6"/>
      <color theme="1"/>
      <name val="Calibri (Cuerpo)"/>
    </font>
    <font>
      <b/>
      <sz val="14"/>
      <color theme="1"/>
      <name val="Calibri (Cuerpo)"/>
    </font>
    <font>
      <b/>
      <sz val="36"/>
      <color theme="9" tint="-0.499984740745262"/>
      <name val="Calibri"/>
      <family val="2"/>
      <scheme val="minor"/>
    </font>
    <font>
      <b/>
      <vertAlign val="subscript"/>
      <sz val="36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FF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n">
        <color theme="9" tint="0.59999389629810485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/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0.59999389629810485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0.79998168889431442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0.79998168889431442"/>
      </right>
      <top/>
      <bottom/>
      <diagonal/>
    </border>
    <border>
      <left style="thin">
        <color theme="9" tint="-0.249977111117893"/>
      </left>
      <right style="thin">
        <color theme="9" tint="0.79998168889431442"/>
      </right>
      <top style="thin">
        <color theme="9" tint="-0.249977111117893"/>
      </top>
      <bottom/>
      <diagonal/>
    </border>
    <border>
      <left style="thin">
        <color theme="9" tint="0.7999816888943144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0.79998168889431442"/>
      </right>
      <top/>
      <bottom/>
      <diagonal/>
    </border>
    <border>
      <left style="thin">
        <color theme="9" tint="-0.249977111117893"/>
      </left>
      <right style="thin">
        <color theme="9" tint="0.39997558519241921"/>
      </right>
      <top style="thin">
        <color theme="9" tint="-0.249977111117893"/>
      </top>
      <bottom style="thin">
        <color theme="9" tint="0.39997558519241921"/>
      </bottom>
      <diagonal/>
    </border>
    <border>
      <left style="thin">
        <color theme="9" tint="0.79998168889431442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thin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5" borderId="0" xfId="0" applyFill="1"/>
    <xf numFmtId="0" fontId="1" fillId="5" borderId="0" xfId="0" applyFont="1" applyFill="1"/>
    <xf numFmtId="0" fontId="0" fillId="5" borderId="0" xfId="0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0" fontId="0" fillId="5" borderId="10" xfId="0" applyFill="1" applyBorder="1"/>
    <xf numFmtId="0" fontId="1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5" fillId="5" borderId="18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0" fillId="5" borderId="23" xfId="0" applyFill="1" applyBorder="1"/>
    <xf numFmtId="0" fontId="5" fillId="5" borderId="30" xfId="0" applyFont="1" applyFill="1" applyBorder="1"/>
    <xf numFmtId="0" fontId="5" fillId="5" borderId="32" xfId="0" applyFont="1" applyFill="1" applyBorder="1" applyAlignment="1">
      <alignment vertical="center"/>
    </xf>
    <xf numFmtId="0" fontId="0" fillId="5" borderId="31" xfId="0" applyFill="1" applyBorder="1" applyAlignment="1">
      <alignment vertical="center"/>
    </xf>
    <xf numFmtId="0" fontId="7" fillId="3" borderId="33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12" fillId="5" borderId="3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0" fillId="5" borderId="30" xfId="0" applyFill="1" applyBorder="1"/>
    <xf numFmtId="0" fontId="5" fillId="5" borderId="16" xfId="0" applyFont="1" applyFill="1" applyBorder="1" applyAlignment="1">
      <alignment vertical="center" wrapText="1" shrinkToFit="1"/>
    </xf>
    <xf numFmtId="0" fontId="0" fillId="5" borderId="37" xfId="0" applyFill="1" applyBorder="1"/>
    <xf numFmtId="0" fontId="12" fillId="5" borderId="38" xfId="0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3" fontId="9" fillId="2" borderId="24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16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3" fontId="6" fillId="5" borderId="17" xfId="0" applyNumberFormat="1" applyFont="1" applyFill="1" applyBorder="1" applyAlignment="1">
      <alignment horizontal="center" vertical="center"/>
    </xf>
    <xf numFmtId="3" fontId="6" fillId="5" borderId="26" xfId="0" applyNumberFormat="1" applyFont="1" applyFill="1" applyBorder="1" applyAlignment="1">
      <alignment horizontal="center" vertical="center"/>
    </xf>
    <xf numFmtId="164" fontId="9" fillId="2" borderId="39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 shrinkToFit="1"/>
    </xf>
    <xf numFmtId="0" fontId="7" fillId="7" borderId="6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3" fontId="5" fillId="6" borderId="27" xfId="0" applyNumberFormat="1" applyFont="1" applyFill="1" applyBorder="1" applyAlignment="1">
      <alignment horizontal="center" vertical="center"/>
    </xf>
    <xf numFmtId="3" fontId="5" fillId="6" borderId="28" xfId="0" applyNumberFormat="1" applyFont="1" applyFill="1" applyBorder="1" applyAlignment="1">
      <alignment horizontal="center" vertical="center"/>
    </xf>
    <xf numFmtId="3" fontId="5" fillId="6" borderId="29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3" fontId="5" fillId="6" borderId="25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3" fontId="5" fillId="6" borderId="19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 shrinkToFit="1"/>
    </xf>
    <xf numFmtId="0" fontId="7" fillId="7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left" wrapText="1"/>
    </xf>
    <xf numFmtId="0" fontId="5" fillId="6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40784</xdr:colOff>
      <xdr:row>15</xdr:row>
      <xdr:rowOff>2171290</xdr:rowOff>
    </xdr:from>
    <xdr:to>
      <xdr:col>5</xdr:col>
      <xdr:colOff>59594</xdr:colOff>
      <xdr:row>15</xdr:row>
      <xdr:rowOff>4068916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53F8710-91F4-7684-0082-E788FF79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3257" y="21057419"/>
          <a:ext cx="2627090" cy="1897626"/>
        </a:xfrm>
        <a:prstGeom prst="rect">
          <a:avLst/>
        </a:prstGeom>
      </xdr:spPr>
    </xdr:pic>
    <xdr:clientData/>
  </xdr:twoCellAnchor>
  <xdr:twoCellAnchor editAs="oneCell">
    <xdr:from>
      <xdr:col>4</xdr:col>
      <xdr:colOff>136339</xdr:colOff>
      <xdr:row>8</xdr:row>
      <xdr:rowOff>2130322</xdr:rowOff>
    </xdr:from>
    <xdr:to>
      <xdr:col>5</xdr:col>
      <xdr:colOff>72538</xdr:colOff>
      <xdr:row>8</xdr:row>
      <xdr:rowOff>3968276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B416AE-9409-8251-0721-5E7B2F61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8812" y="12495161"/>
          <a:ext cx="2544479" cy="1837954"/>
        </a:xfrm>
        <a:prstGeom prst="rect">
          <a:avLst/>
        </a:prstGeom>
      </xdr:spPr>
    </xdr:pic>
    <xdr:clientData/>
  </xdr:twoCellAnchor>
  <xdr:twoCellAnchor editAs="oneCell">
    <xdr:from>
      <xdr:col>3</xdr:col>
      <xdr:colOff>1663783</xdr:colOff>
      <xdr:row>2</xdr:row>
      <xdr:rowOff>2130322</xdr:rowOff>
    </xdr:from>
    <xdr:to>
      <xdr:col>5</xdr:col>
      <xdr:colOff>194060</xdr:colOff>
      <xdr:row>2</xdr:row>
      <xdr:rowOff>4014292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7BA193F-2D09-52BF-6D27-769FA22A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81955" y="4547419"/>
          <a:ext cx="2872858" cy="1883970"/>
        </a:xfrm>
        <a:prstGeom prst="rect">
          <a:avLst/>
        </a:prstGeom>
      </xdr:spPr>
    </xdr:pic>
    <xdr:clientData/>
  </xdr:twoCellAnchor>
  <xdr:twoCellAnchor editAs="oneCell">
    <xdr:from>
      <xdr:col>1</xdr:col>
      <xdr:colOff>150214</xdr:colOff>
      <xdr:row>1</xdr:row>
      <xdr:rowOff>112325</xdr:rowOff>
    </xdr:from>
    <xdr:to>
      <xdr:col>1</xdr:col>
      <xdr:colOff>2320072</xdr:colOff>
      <xdr:row>1</xdr:row>
      <xdr:rowOff>1679678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BC05359-F0D2-0014-4E1D-BC36E75F2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9569" y="672217"/>
          <a:ext cx="2169858" cy="1567353"/>
        </a:xfrm>
        <a:prstGeom prst="rect">
          <a:avLst/>
        </a:prstGeom>
      </xdr:spPr>
    </xdr:pic>
    <xdr:clientData/>
  </xdr:twoCellAnchor>
  <xdr:twoCellAnchor editAs="oneCell">
    <xdr:from>
      <xdr:col>6</xdr:col>
      <xdr:colOff>2623917</xdr:colOff>
      <xdr:row>1</xdr:row>
      <xdr:rowOff>512705</xdr:rowOff>
    </xdr:from>
    <xdr:to>
      <xdr:col>7</xdr:col>
      <xdr:colOff>342320</xdr:colOff>
      <xdr:row>1</xdr:row>
      <xdr:rowOff>1365595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0644EAA-C11C-0DF3-93ED-07B7B002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45852" y="1072597"/>
          <a:ext cx="2524359" cy="852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1351934</xdr:colOff>
      <xdr:row>21</xdr:row>
      <xdr:rowOff>751074</xdr:rowOff>
    </xdr:from>
    <xdr:to>
      <xdr:col>5</xdr:col>
      <xdr:colOff>489153</xdr:colOff>
      <xdr:row>22</xdr:row>
      <xdr:rowOff>2184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9428B09-4CE3-2B79-8D78-87851662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70106" y="28390644"/>
          <a:ext cx="347980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16" zoomScale="60" zoomScaleNormal="60" workbookViewId="0">
      <selection activeCell="C12" sqref="C12:D12"/>
    </sheetView>
  </sheetViews>
  <sheetFormatPr defaultColWidth="10.85546875" defaultRowHeight="15"/>
  <cols>
    <col min="1" max="1" width="7.7109375" style="1" customWidth="1"/>
    <col min="2" max="2" width="107" style="1" customWidth="1"/>
    <col min="3" max="3" width="20.42578125" style="1" customWidth="1"/>
    <col min="4" max="4" width="22.85546875" style="1" customWidth="1"/>
    <col min="5" max="5" width="34.140625" style="1" customWidth="1"/>
    <col min="6" max="6" width="9.85546875" style="1" customWidth="1"/>
    <col min="7" max="7" width="63.7109375" style="1" customWidth="1"/>
    <col min="8" max="8" width="23.85546875" style="1" customWidth="1"/>
    <col min="9" max="9" width="9.7109375" style="1" customWidth="1"/>
    <col min="10" max="10" width="75.7109375" style="1" customWidth="1"/>
    <col min="11" max="16384" width="10.85546875" style="1"/>
  </cols>
  <sheetData>
    <row r="1" spans="1:11" ht="44.1" customHeight="1"/>
    <row r="2" spans="1:11" ht="146.1" customHeight="1">
      <c r="B2" s="65" t="s">
        <v>22</v>
      </c>
      <c r="C2" s="65"/>
      <c r="D2" s="65"/>
      <c r="E2" s="65"/>
      <c r="F2" s="65"/>
      <c r="G2" s="65"/>
      <c r="H2" s="65"/>
    </row>
    <row r="3" spans="1:11" ht="336.95" customHeight="1"/>
    <row r="4" spans="1:11" ht="78" customHeight="1">
      <c r="B4" s="5" t="s">
        <v>12</v>
      </c>
      <c r="C4" s="54" t="s">
        <v>24</v>
      </c>
      <c r="D4" s="55"/>
      <c r="E4" s="25" t="s">
        <v>11</v>
      </c>
      <c r="G4" s="48" t="s">
        <v>5</v>
      </c>
      <c r="H4" s="48"/>
    </row>
    <row r="5" spans="1:11" s="3" customFormat="1" ht="41.1" customHeight="1">
      <c r="B5" s="20" t="s">
        <v>31</v>
      </c>
      <c r="C5" s="49">
        <v>0</v>
      </c>
      <c r="D5" s="50"/>
      <c r="E5" s="39">
        <f>H5*C5</f>
        <v>0</v>
      </c>
      <c r="F5" s="27"/>
      <c r="G5" s="7" t="s">
        <v>14</v>
      </c>
      <c r="H5" s="6">
        <v>0.25900000000000001</v>
      </c>
    </row>
    <row r="6" spans="1:11" s="3" customFormat="1" ht="39.950000000000003" customHeight="1">
      <c r="B6" s="20" t="s">
        <v>1</v>
      </c>
      <c r="C6" s="51">
        <v>0</v>
      </c>
      <c r="D6" s="50"/>
      <c r="E6" s="39">
        <f>H6*C6</f>
        <v>0</v>
      </c>
      <c r="F6" s="27"/>
      <c r="G6" s="7" t="s">
        <v>15</v>
      </c>
      <c r="H6" s="9">
        <v>0.18</v>
      </c>
      <c r="I6" s="8"/>
    </row>
    <row r="7" spans="1:11" s="3" customFormat="1" ht="39" customHeight="1">
      <c r="A7" s="24"/>
      <c r="B7" s="23" t="s">
        <v>25</v>
      </c>
      <c r="C7" s="52">
        <v>0</v>
      </c>
      <c r="D7" s="53"/>
      <c r="E7" s="40">
        <f>H7*C7</f>
        <v>0</v>
      </c>
      <c r="F7" s="26"/>
      <c r="G7" s="11" t="s">
        <v>16</v>
      </c>
      <c r="H7" s="10">
        <v>2.87</v>
      </c>
    </row>
    <row r="8" spans="1:11" ht="90.95" customHeight="1">
      <c r="B8" s="22"/>
      <c r="C8" s="46" t="s">
        <v>10</v>
      </c>
      <c r="D8" s="47"/>
      <c r="E8" s="38">
        <f>E5+E6+E7</f>
        <v>0</v>
      </c>
      <c r="G8" s="61" t="s">
        <v>23</v>
      </c>
      <c r="H8" s="62"/>
    </row>
    <row r="9" spans="1:11" ht="336.95" customHeight="1">
      <c r="D9" s="32"/>
    </row>
    <row r="10" spans="1:11" ht="77.099999999999994" customHeight="1">
      <c r="B10" s="5" t="s">
        <v>17</v>
      </c>
      <c r="C10" s="33" t="s">
        <v>2</v>
      </c>
      <c r="D10" s="28" t="s">
        <v>26</v>
      </c>
      <c r="E10" s="4" t="s">
        <v>11</v>
      </c>
      <c r="G10" s="48" t="s">
        <v>0</v>
      </c>
      <c r="H10" s="48"/>
    </row>
    <row r="11" spans="1:11" ht="42" customHeight="1">
      <c r="B11" s="20" t="s">
        <v>6</v>
      </c>
      <c r="C11" s="41">
        <v>0</v>
      </c>
      <c r="D11" s="29">
        <v>0</v>
      </c>
      <c r="E11" s="42">
        <f>(C11*D11/100)*H11</f>
        <v>0</v>
      </c>
      <c r="F11" s="21"/>
      <c r="G11" s="12" t="s">
        <v>27</v>
      </c>
      <c r="H11" s="14">
        <v>2.35</v>
      </c>
      <c r="I11" s="13"/>
    </row>
    <row r="12" spans="1:11" ht="41.1" customHeight="1">
      <c r="B12" s="19" t="s">
        <v>3</v>
      </c>
      <c r="C12" s="63">
        <v>0</v>
      </c>
      <c r="D12" s="64"/>
      <c r="E12" s="43">
        <f>(C12*H12)/1000</f>
        <v>0</v>
      </c>
      <c r="F12" s="21"/>
      <c r="G12" s="15" t="s">
        <v>28</v>
      </c>
      <c r="H12" s="10">
        <v>72.95</v>
      </c>
      <c r="I12" s="13"/>
    </row>
    <row r="13" spans="1:11" ht="39.950000000000003" customHeight="1">
      <c r="B13" s="19" t="s">
        <v>9</v>
      </c>
      <c r="C13" s="63">
        <v>0</v>
      </c>
      <c r="D13" s="64"/>
      <c r="E13" s="40">
        <f>(C13*H13)/1000</f>
        <v>0</v>
      </c>
      <c r="G13" s="7" t="s">
        <v>29</v>
      </c>
      <c r="H13" s="10">
        <v>31</v>
      </c>
    </row>
    <row r="14" spans="1:11" ht="41.1" customHeight="1">
      <c r="B14" s="19" t="s">
        <v>4</v>
      </c>
      <c r="C14" s="58">
        <v>0</v>
      </c>
      <c r="D14" s="59"/>
      <c r="E14" s="40">
        <f>(C14*H14)/1000</f>
        <v>0</v>
      </c>
      <c r="F14" s="21"/>
      <c r="G14" s="7" t="s">
        <v>30</v>
      </c>
      <c r="H14" s="16">
        <v>128</v>
      </c>
      <c r="I14" s="13"/>
    </row>
    <row r="15" spans="1:11" ht="93.95" customHeight="1">
      <c r="B15" s="2"/>
      <c r="C15" s="67" t="s">
        <v>13</v>
      </c>
      <c r="D15" s="68"/>
      <c r="E15" s="38">
        <f>SUM(E11:E14)</f>
        <v>0</v>
      </c>
      <c r="G15" s="61" t="s">
        <v>39</v>
      </c>
      <c r="H15" s="62"/>
      <c r="J15" s="69"/>
      <c r="K15" s="69"/>
    </row>
    <row r="16" spans="1:11" ht="336.95" customHeight="1"/>
    <row r="17" spans="2:11" ht="74.099999999999994" customHeight="1">
      <c r="B17" s="5" t="s">
        <v>18</v>
      </c>
      <c r="C17" s="54" t="s">
        <v>32</v>
      </c>
      <c r="D17" s="55"/>
      <c r="E17" s="4" t="s">
        <v>11</v>
      </c>
      <c r="G17" s="48" t="s">
        <v>21</v>
      </c>
      <c r="H17" s="48"/>
    </row>
    <row r="18" spans="2:11" ht="31.5">
      <c r="B18" s="20" t="s">
        <v>7</v>
      </c>
      <c r="C18" s="70">
        <v>0</v>
      </c>
      <c r="D18" s="57"/>
      <c r="E18" s="35">
        <f>C18*H18*H20</f>
        <v>0</v>
      </c>
      <c r="G18" s="7" t="s">
        <v>34</v>
      </c>
      <c r="H18" s="14">
        <v>519</v>
      </c>
      <c r="I18" s="13"/>
    </row>
    <row r="19" spans="2:11" ht="31.5">
      <c r="B19" s="20" t="s">
        <v>8</v>
      </c>
      <c r="C19" s="56">
        <v>0</v>
      </c>
      <c r="D19" s="57"/>
      <c r="E19" s="36">
        <f>C19*H18*H21</f>
        <v>0</v>
      </c>
      <c r="F19" s="21"/>
      <c r="G19" s="7" t="s">
        <v>35</v>
      </c>
      <c r="H19" s="10">
        <v>400</v>
      </c>
    </row>
    <row r="20" spans="2:11" ht="120.95" customHeight="1">
      <c r="B20" s="31" t="s">
        <v>33</v>
      </c>
      <c r="C20" s="56">
        <v>0</v>
      </c>
      <c r="D20" s="57"/>
      <c r="E20" s="34">
        <f>C20*H19*H21</f>
        <v>0</v>
      </c>
      <c r="F20" s="21"/>
      <c r="G20" s="17" t="s">
        <v>36</v>
      </c>
      <c r="H20" s="9">
        <v>0.57399999999999995</v>
      </c>
      <c r="I20" s="13"/>
      <c r="J20" s="66"/>
      <c r="K20" s="66"/>
    </row>
    <row r="21" spans="2:11" ht="95.1" customHeight="1">
      <c r="B21" s="30"/>
      <c r="C21" s="46" t="s">
        <v>19</v>
      </c>
      <c r="D21" s="47"/>
      <c r="E21" s="37">
        <f>SUM(E18:E20)</f>
        <v>0</v>
      </c>
      <c r="G21" s="18" t="s">
        <v>37</v>
      </c>
      <c r="H21" s="9">
        <v>0.188</v>
      </c>
      <c r="I21" s="13"/>
    </row>
    <row r="22" spans="2:11" ht="171" customHeight="1">
      <c r="G22" s="60" t="s">
        <v>38</v>
      </c>
      <c r="H22" s="60"/>
    </row>
    <row r="23" spans="2:11" ht="153.94999999999999" customHeight="1">
      <c r="B23" s="45" t="s">
        <v>20</v>
      </c>
      <c r="C23" s="45"/>
      <c r="D23" s="45"/>
      <c r="E23" s="44">
        <f>SUM(E8,E15,E21)</f>
        <v>0</v>
      </c>
    </row>
    <row r="24" spans="2:11" ht="46.5" customHeight="1"/>
    <row r="25" spans="2:11" ht="46.5" customHeight="1"/>
  </sheetData>
  <sheetProtection algorithmName="SHA-512" hashValue="SdhxCuFVdmYxARkkb67jkqW8LYtrZ6QY98A8wJ+VvLYX2GNvHSw1Fey5lJLqo65HpBXiDuUbYRhwoLVAmaiCdg==" saltValue="QHVga2wKuFhZ+7CYkwDSbg==" spinCount="100000" sheet="1" objects="1" scenarios="1" formatCells="0" formatColumns="0"/>
  <protectedRanges>
    <protectedRange sqref="C5:D7 C11:D14 C18:D20" name="Rango1"/>
  </protectedRanges>
  <mergeCells count="24">
    <mergeCell ref="B2:H2"/>
    <mergeCell ref="J20:K20"/>
    <mergeCell ref="C17:D17"/>
    <mergeCell ref="C15:D15"/>
    <mergeCell ref="J15:K15"/>
    <mergeCell ref="G17:H17"/>
    <mergeCell ref="G15:H15"/>
    <mergeCell ref="C18:D18"/>
    <mergeCell ref="C19:D19"/>
    <mergeCell ref="B23:D23"/>
    <mergeCell ref="C8:D8"/>
    <mergeCell ref="G4:H4"/>
    <mergeCell ref="G10:H10"/>
    <mergeCell ref="C5:D5"/>
    <mergeCell ref="C6:D6"/>
    <mergeCell ref="C7:D7"/>
    <mergeCell ref="C4:D4"/>
    <mergeCell ref="C20:D20"/>
    <mergeCell ref="C21:D21"/>
    <mergeCell ref="C14:D14"/>
    <mergeCell ref="G22:H22"/>
    <mergeCell ref="G8:H8"/>
    <mergeCell ref="C12:D12"/>
    <mergeCell ref="C13:D13"/>
  </mergeCells>
  <pageMargins left="0.25" right="0.25" top="0.75" bottom="0.75" header="0.3" footer="0.3"/>
  <pageSetup paperSize="9" scale="30" fitToWidth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Judit Vilà</cp:lastModifiedBy>
  <cp:lastPrinted>2022-10-26T07:55:37Z</cp:lastPrinted>
  <dcterms:created xsi:type="dcterms:W3CDTF">2022-10-12T15:44:12Z</dcterms:created>
  <dcterms:modified xsi:type="dcterms:W3CDTF">2023-01-19T06:58:11Z</dcterms:modified>
</cp:coreProperties>
</file>